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8740" windowHeight="12795"/>
  </bookViews>
  <sheets>
    <sheet name="Стационарные т.о. (3)" sheetId="1" r:id="rId1"/>
  </sheets>
  <externalReferences>
    <externalReference r:id="rId2"/>
    <externalReference r:id="rId3"/>
    <externalReference r:id="rId4"/>
  </externalReferences>
  <definedNames>
    <definedName name="_xlnm.Print_Area" localSheetId="0">'Стационарные т.о. (3)'!$A$1:$AR$21</definedName>
  </definedNames>
  <calcPr calcId="124519"/>
</workbook>
</file>

<file path=xl/calcChain.xml><?xml version="1.0" encoding="utf-8"?>
<calcChain xmlns="http://schemas.openxmlformats.org/spreadsheetml/2006/main">
  <c r="AR13" i="1"/>
  <c r="AR14"/>
  <c r="AR15"/>
  <c r="AR16"/>
  <c r="AR17"/>
  <c r="AR18"/>
  <c r="AR19"/>
  <c r="AR20"/>
  <c r="AR4"/>
  <c r="AR5"/>
  <c r="AR6"/>
  <c r="AR7"/>
  <c r="AR8"/>
  <c r="AR9"/>
  <c r="AR10"/>
  <c r="AR11"/>
  <c r="AR12"/>
  <c r="AR3"/>
  <c r="AQ20"/>
  <c r="AQ19"/>
  <c r="AQ17"/>
  <c r="AQ16"/>
  <c r="AQ15"/>
  <c r="AQ14"/>
  <c r="AQ13"/>
  <c r="AQ11"/>
  <c r="AQ10"/>
  <c r="AQ9"/>
  <c r="AQ8"/>
  <c r="AQ7"/>
  <c r="AQ6"/>
  <c r="AQ5"/>
  <c r="AQ4"/>
  <c r="AQ3"/>
  <c r="C3"/>
  <c r="C4"/>
  <c r="C5"/>
  <c r="C6"/>
  <c r="C7"/>
  <c r="C8"/>
  <c r="C9"/>
  <c r="C10"/>
  <c r="C11"/>
  <c r="C13"/>
  <c r="C14"/>
  <c r="C15"/>
  <c r="C16"/>
  <c r="C17"/>
  <c r="C19"/>
  <c r="C20"/>
  <c r="AQ21" l="1"/>
  <c r="D3" l="1"/>
  <c r="E3"/>
  <c r="F3"/>
  <c r="G3"/>
  <c r="K3"/>
  <c r="L3"/>
  <c r="M3"/>
  <c r="N3"/>
  <c r="O3"/>
  <c r="Y3"/>
  <c r="Z3"/>
  <c r="AA3"/>
  <c r="AB3"/>
  <c r="AC3"/>
  <c r="D4"/>
  <c r="E4"/>
  <c r="F4"/>
  <c r="G4"/>
  <c r="K4"/>
  <c r="L4"/>
  <c r="M4"/>
  <c r="N4"/>
  <c r="O4"/>
  <c r="Y4"/>
  <c r="Z4"/>
  <c r="AA4"/>
  <c r="AB4"/>
  <c r="AC4"/>
  <c r="D5"/>
  <c r="E5"/>
  <c r="F5"/>
  <c r="G5"/>
  <c r="K5"/>
  <c r="L5"/>
  <c r="M5"/>
  <c r="N5"/>
  <c r="O5"/>
  <c r="Y5"/>
  <c r="Z5"/>
  <c r="AA5"/>
  <c r="AB5"/>
  <c r="AC5"/>
  <c r="D6"/>
  <c r="E6"/>
  <c r="F6"/>
  <c r="G6"/>
  <c r="K6"/>
  <c r="L6"/>
  <c r="M6"/>
  <c r="N6"/>
  <c r="O6"/>
  <c r="Y6"/>
  <c r="Z6"/>
  <c r="AA6"/>
  <c r="AB6"/>
  <c r="AC6"/>
  <c r="D7"/>
  <c r="E7"/>
  <c r="F7"/>
  <c r="G7"/>
  <c r="K7"/>
  <c r="L7"/>
  <c r="M7"/>
  <c r="N7"/>
  <c r="O7"/>
  <c r="Y7"/>
  <c r="Z7"/>
  <c r="AA7"/>
  <c r="AB7"/>
  <c r="AC7"/>
  <c r="D8"/>
  <c r="E8"/>
  <c r="F8"/>
  <c r="G8"/>
  <c r="K8"/>
  <c r="L8"/>
  <c r="M8"/>
  <c r="N8"/>
  <c r="O8"/>
  <c r="Y8"/>
  <c r="Z8"/>
  <c r="AA8"/>
  <c r="AB8"/>
  <c r="AC8"/>
  <c r="D9"/>
  <c r="E9"/>
  <c r="F9"/>
  <c r="G9"/>
  <c r="K9"/>
  <c r="L9"/>
  <c r="M9"/>
  <c r="N9"/>
  <c r="O9"/>
  <c r="Y9"/>
  <c r="Z9"/>
  <c r="AA9"/>
  <c r="AB9"/>
  <c r="AC9"/>
  <c r="D10"/>
  <c r="E10"/>
  <c r="F10"/>
  <c r="G10"/>
  <c r="Y10"/>
  <c r="Z10"/>
  <c r="AA10"/>
  <c r="AB10"/>
  <c r="AC10"/>
  <c r="D11"/>
  <c r="E11"/>
  <c r="F11"/>
  <c r="G11"/>
  <c r="K11"/>
  <c r="L11"/>
  <c r="M11"/>
  <c r="N11"/>
  <c r="O11"/>
  <c r="Y11"/>
  <c r="Z11"/>
  <c r="AA11"/>
  <c r="AB11"/>
  <c r="AC11"/>
  <c r="G12"/>
  <c r="O12"/>
  <c r="AC12"/>
  <c r="D13"/>
  <c r="E13"/>
  <c r="F13"/>
  <c r="G13"/>
  <c r="K13"/>
  <c r="L13"/>
  <c r="M13"/>
  <c r="N13"/>
  <c r="O13"/>
  <c r="Y13"/>
  <c r="Z13"/>
  <c r="AA13"/>
  <c r="AB13"/>
  <c r="AC13"/>
  <c r="D14"/>
  <c r="E14"/>
  <c r="F14"/>
  <c r="G14"/>
  <c r="K14"/>
  <c r="L14"/>
  <c r="M14"/>
  <c r="N14"/>
  <c r="O14"/>
  <c r="Y14"/>
  <c r="Z14"/>
  <c r="AA14"/>
  <c r="AB14"/>
  <c r="AC14"/>
  <c r="D15"/>
  <c r="E15"/>
  <c r="F15"/>
  <c r="G15"/>
  <c r="K15"/>
  <c r="L15"/>
  <c r="M15"/>
  <c r="N15"/>
  <c r="O15"/>
  <c r="Y15"/>
  <c r="Z15"/>
  <c r="AA15"/>
  <c r="AB15"/>
  <c r="AC15"/>
  <c r="D16"/>
  <c r="E16"/>
  <c r="F16"/>
  <c r="G16"/>
  <c r="K16"/>
  <c r="L16"/>
  <c r="M16"/>
  <c r="N16"/>
  <c r="O16"/>
  <c r="Y16"/>
  <c r="Z16"/>
  <c r="AA16"/>
  <c r="AB16"/>
  <c r="AC16"/>
  <c r="D17"/>
  <c r="E17"/>
  <c r="F17"/>
  <c r="G17"/>
  <c r="K17"/>
  <c r="L17"/>
  <c r="M17"/>
  <c r="N17"/>
  <c r="O17"/>
  <c r="Y17"/>
  <c r="Z17"/>
  <c r="AA17"/>
  <c r="AB17"/>
  <c r="AC17"/>
  <c r="Y18"/>
  <c r="Z18"/>
  <c r="AA18"/>
  <c r="AB18"/>
  <c r="AC18"/>
  <c r="D19"/>
  <c r="E19"/>
  <c r="F19"/>
  <c r="G19"/>
  <c r="K19"/>
  <c r="L19"/>
  <c r="M19"/>
  <c r="N19"/>
  <c r="O19"/>
  <c r="Y19"/>
  <c r="Z19"/>
  <c r="AA19"/>
  <c r="AB19"/>
  <c r="AC19"/>
  <c r="D20"/>
  <c r="E20"/>
  <c r="F20"/>
  <c r="G20"/>
  <c r="K20"/>
  <c r="L20"/>
  <c r="M20"/>
  <c r="N20"/>
  <c r="O20"/>
  <c r="Y20"/>
  <c r="Z20"/>
  <c r="AA20"/>
  <c r="AB20"/>
  <c r="AC20"/>
  <c r="A21"/>
  <c r="D21"/>
  <c r="F21"/>
  <c r="I21"/>
  <c r="L21"/>
  <c r="N21"/>
  <c r="W21"/>
  <c r="Z21"/>
  <c r="AB21"/>
  <c r="AE21"/>
  <c r="AF21"/>
  <c r="AG21"/>
  <c r="AF22" s="1"/>
  <c r="AH21"/>
  <c r="AI21"/>
  <c r="AK21"/>
  <c r="AL21"/>
  <c r="AM21"/>
  <c r="AN21"/>
  <c r="AL22" s="1"/>
  <c r="AO21"/>
  <c r="M21" l="1"/>
  <c r="L22" s="1"/>
  <c r="K21"/>
  <c r="O21"/>
  <c r="AC21"/>
  <c r="AA21"/>
  <c r="Z22" s="1"/>
  <c r="Y21"/>
  <c r="G21"/>
  <c r="E21"/>
  <c r="D22" s="1"/>
  <c r="C21"/>
  <c r="AR21" l="1"/>
</calcChain>
</file>

<file path=xl/sharedStrings.xml><?xml version="1.0" encoding="utf-8"?>
<sst xmlns="http://schemas.openxmlformats.org/spreadsheetml/2006/main" count="57" uniqueCount="24">
  <si>
    <t>Всего</t>
  </si>
  <si>
    <t xml:space="preserve">Семибалковское сельское поселение </t>
  </si>
  <si>
    <t xml:space="preserve">Самарское               сельское поселение </t>
  </si>
  <si>
    <t xml:space="preserve">Рогожкинское сельское поселение </t>
  </si>
  <si>
    <t xml:space="preserve">Пешковское сельское поселение </t>
  </si>
  <si>
    <t xml:space="preserve">Отрадовское        сельское поселение </t>
  </si>
  <si>
    <t xml:space="preserve">Обильненское сельское поселение </t>
  </si>
  <si>
    <t xml:space="preserve">Новоалександровское сельское поселение </t>
  </si>
  <si>
    <t>Маргаритовское сельское поселение</t>
  </si>
  <si>
    <t xml:space="preserve">Кулешовское сельское поселение </t>
  </si>
  <si>
    <t xml:space="preserve">Кулешовское    сельское поселение </t>
  </si>
  <si>
    <t xml:space="preserve">Кугейское              сельское поселение </t>
  </si>
  <si>
    <t xml:space="preserve">Круглянское             сельское поселение </t>
  </si>
  <si>
    <t xml:space="preserve">Красносадовское сельское поселение </t>
  </si>
  <si>
    <t xml:space="preserve">Калиновское сельское поселение </t>
  </si>
  <si>
    <t xml:space="preserve">Кагальницкое сельское поселение </t>
  </si>
  <si>
    <t xml:space="preserve">Задонское сельское поселение </t>
  </si>
  <si>
    <t xml:space="preserve">Елизоветинское сельское поселение </t>
  </si>
  <si>
    <t xml:space="preserve">Елизаветинское сельское поселение </t>
  </si>
  <si>
    <t xml:space="preserve">Елизоветовское сельское поселение </t>
  </si>
  <si>
    <t xml:space="preserve">Елизаветовское сельское поселение </t>
  </si>
  <si>
    <t xml:space="preserve">Александровское сельское поселение </t>
  </si>
  <si>
    <t>Процент охваченных объектов</t>
  </si>
  <si>
    <t>Всего на территории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</si>
</sst>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/2%20&#1082;&#1074;&#1072;&#1088;&#1090;&#1072;&#1083;%202025%20&#1075;&#1086;&#1076;&#1072;/1%20&#1087;&#1086;&#1083;&#1091;&#1075;&#1086;&#1076;&#1080;&#1077;%202025%20&#1056;&#1086;&#1079;&#1085;&#1080;&#1094;&#1072;%20&#1089;&#1090;&#1072;&#1094;&#1080;&#1086;&#1085;&#1072;&#1088;&#1085;&#1072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/2%20&#1082;&#1074;&#1072;&#1088;&#1090;&#1072;&#1083;%202025%20&#1075;&#1086;&#1076;&#1072;/3%20&#1082;&#1074;&#1072;&#1088;&#1090;&#1072;&#1083;%202022%20&#1056;&#1086;&#1079;&#1085;&#1080;&#1094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.AAR-KONEVA/Desktop/&#1057;&#1074;&#1086;&#1076;/2%20&#1082;&#1074;&#1072;&#1088;&#1090;&#1072;&#1083;%202025%20&#1075;&#1086;&#1076;&#1072;/1%20&#1087;&#1086;&#1083;&#1091;&#1075;&#1086;&#1076;&#1080;&#1077;%202025%20&#1056;&#1086;&#1079;&#1085;&#1080;&#1094;&#1072;%20&#1089;&#1090;&#1072;&#1094;&#1080;&#1086;&#1085;&#1072;&#1088;&#1085;&#1072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агазины"/>
      <sheetName val="АЗСАптекиПочта"/>
      <sheetName val="Стационарные т.о."/>
      <sheetName val="Стационарные т.о. (2)"/>
      <sheetName val="ОПТ"/>
      <sheetName val="Закрыты"/>
    </sheetNames>
    <sheetDataSet>
      <sheetData sheetId="0">
        <row r="11">
          <cell r="A11">
            <v>5</v>
          </cell>
          <cell r="I11">
            <v>258.3</v>
          </cell>
          <cell r="J11">
            <v>106.3</v>
          </cell>
          <cell r="K11">
            <v>152</v>
          </cell>
          <cell r="L11">
            <v>5</v>
          </cell>
        </row>
        <row r="21">
          <cell r="A21">
            <v>9</v>
          </cell>
          <cell r="I21">
            <v>561</v>
          </cell>
          <cell r="J21">
            <v>242.6</v>
          </cell>
          <cell r="K21">
            <v>318.39999999999998</v>
          </cell>
          <cell r="L21">
            <v>10</v>
          </cell>
        </row>
        <row r="33">
          <cell r="A33">
            <v>11</v>
          </cell>
          <cell r="I33">
            <v>841.2</v>
          </cell>
          <cell r="J33">
            <v>430</v>
          </cell>
          <cell r="K33">
            <v>411.20000000000005</v>
          </cell>
          <cell r="L33">
            <v>15</v>
          </cell>
        </row>
        <row r="46">
          <cell r="A46">
            <v>2</v>
          </cell>
          <cell r="I46">
            <v>152.89999999999998</v>
          </cell>
          <cell r="J46">
            <v>66.099999999999994</v>
          </cell>
          <cell r="K46">
            <v>86.8</v>
          </cell>
          <cell r="L46">
            <v>4</v>
          </cell>
        </row>
        <row r="49">
          <cell r="A49">
            <v>2</v>
          </cell>
          <cell r="I49">
            <v>170.4</v>
          </cell>
          <cell r="J49">
            <v>57.9</v>
          </cell>
          <cell r="K49">
            <v>112.5</v>
          </cell>
          <cell r="L49">
            <v>3</v>
          </cell>
        </row>
        <row r="55">
          <cell r="A55">
            <v>5</v>
          </cell>
          <cell r="I55">
            <v>228.1</v>
          </cell>
          <cell r="J55">
            <v>117</v>
          </cell>
          <cell r="K55">
            <v>111.1</v>
          </cell>
          <cell r="L55">
            <v>8</v>
          </cell>
        </row>
        <row r="64">
          <cell r="A64">
            <v>2</v>
          </cell>
          <cell r="I64">
            <v>105.5</v>
          </cell>
          <cell r="J64">
            <v>82</v>
          </cell>
          <cell r="K64">
            <v>23.5</v>
          </cell>
          <cell r="L64">
            <v>4</v>
          </cell>
        </row>
        <row r="67">
          <cell r="A67">
            <v>2</v>
          </cell>
          <cell r="I67">
            <v>120.30000000000001</v>
          </cell>
          <cell r="J67">
            <v>120.30000000000001</v>
          </cell>
          <cell r="K67">
            <v>0</v>
          </cell>
          <cell r="L67">
            <v>2</v>
          </cell>
        </row>
        <row r="77">
          <cell r="A77">
            <v>9</v>
          </cell>
          <cell r="I77">
            <v>623.70000000000005</v>
          </cell>
          <cell r="J77">
            <v>454.2</v>
          </cell>
          <cell r="K77">
            <v>169.5</v>
          </cell>
          <cell r="L77">
            <v>17</v>
          </cell>
        </row>
        <row r="90">
          <cell r="A90">
            <v>7</v>
          </cell>
          <cell r="I90">
            <v>537.4</v>
          </cell>
          <cell r="J90">
            <v>377.4</v>
          </cell>
          <cell r="K90">
            <v>160</v>
          </cell>
          <cell r="L90">
            <v>12</v>
          </cell>
        </row>
        <row r="92">
          <cell r="A92">
            <v>1</v>
          </cell>
          <cell r="I92">
            <v>39.6</v>
          </cell>
          <cell r="J92">
            <v>39.6</v>
          </cell>
          <cell r="K92">
            <v>0</v>
          </cell>
          <cell r="L92">
            <v>1</v>
          </cell>
        </row>
        <row r="113">
          <cell r="A113">
            <v>20</v>
          </cell>
          <cell r="I113">
            <v>1235.3</v>
          </cell>
          <cell r="J113">
            <v>923</v>
          </cell>
          <cell r="K113">
            <v>312.3</v>
          </cell>
          <cell r="L113">
            <v>32</v>
          </cell>
        </row>
        <row r="142">
          <cell r="A142">
            <v>21</v>
          </cell>
          <cell r="I142">
            <v>1564.8000000000002</v>
          </cell>
          <cell r="J142">
            <v>967.7</v>
          </cell>
          <cell r="K142">
            <v>597.1</v>
          </cell>
          <cell r="L142">
            <v>42</v>
          </cell>
        </row>
        <row r="154">
          <cell r="A154">
            <v>11</v>
          </cell>
          <cell r="I154">
            <v>936.4</v>
          </cell>
          <cell r="J154">
            <v>516</v>
          </cell>
          <cell r="K154">
            <v>420.4</v>
          </cell>
          <cell r="L154">
            <v>11</v>
          </cell>
        </row>
        <row r="157">
          <cell r="A157">
            <v>2</v>
          </cell>
          <cell r="I157">
            <v>358.6</v>
          </cell>
          <cell r="J157">
            <v>73.400000000000006</v>
          </cell>
          <cell r="K157">
            <v>285.2</v>
          </cell>
          <cell r="L157">
            <v>2</v>
          </cell>
        </row>
        <row r="173">
          <cell r="A173">
            <v>3</v>
          </cell>
          <cell r="I173">
            <v>146.60000000000002</v>
          </cell>
          <cell r="J173">
            <v>133.30000000000001</v>
          </cell>
          <cell r="K173">
            <v>13.3</v>
          </cell>
          <cell r="L173">
            <v>5</v>
          </cell>
        </row>
        <row r="176">
          <cell r="A176">
            <v>2</v>
          </cell>
          <cell r="I176">
            <v>77.400000000000006</v>
          </cell>
          <cell r="J176">
            <v>77.400000000000006</v>
          </cell>
          <cell r="K176">
            <v>0</v>
          </cell>
          <cell r="L176">
            <v>4</v>
          </cell>
        </row>
        <row r="184">
          <cell r="A184">
            <v>7</v>
          </cell>
          <cell r="I184">
            <v>785.8</v>
          </cell>
          <cell r="J184">
            <v>486.90000000000003</v>
          </cell>
          <cell r="K184">
            <v>298.89999999999998</v>
          </cell>
          <cell r="L184">
            <v>13</v>
          </cell>
        </row>
        <row r="192">
          <cell r="A192">
            <v>5</v>
          </cell>
          <cell r="I192">
            <v>289</v>
          </cell>
          <cell r="J192">
            <v>241</v>
          </cell>
          <cell r="K192">
            <v>48</v>
          </cell>
          <cell r="L192">
            <v>7</v>
          </cell>
        </row>
        <row r="196">
          <cell r="A196">
            <v>3</v>
          </cell>
          <cell r="I196">
            <v>54</v>
          </cell>
          <cell r="J196">
            <v>54</v>
          </cell>
          <cell r="K196">
            <v>0</v>
          </cell>
          <cell r="L196">
            <v>5</v>
          </cell>
        </row>
        <row r="204">
          <cell r="A204">
            <v>7</v>
          </cell>
          <cell r="I204">
            <v>605.29999999999995</v>
          </cell>
          <cell r="J204">
            <v>396.9</v>
          </cell>
          <cell r="K204">
            <v>208.4</v>
          </cell>
          <cell r="L204">
            <v>18</v>
          </cell>
        </row>
        <row r="218">
          <cell r="A218">
            <v>3</v>
          </cell>
          <cell r="I218">
            <v>175.4</v>
          </cell>
          <cell r="J218">
            <v>84.1</v>
          </cell>
          <cell r="K218">
            <v>91.300000000000011</v>
          </cell>
          <cell r="L218">
            <v>4</v>
          </cell>
        </row>
        <row r="234">
          <cell r="A234">
            <v>15</v>
          </cell>
          <cell r="I234">
            <v>994.3</v>
          </cell>
          <cell r="J234">
            <v>594.89999999999986</v>
          </cell>
          <cell r="K234">
            <v>399.40000000000003</v>
          </cell>
          <cell r="L234">
            <v>22</v>
          </cell>
        </row>
        <row r="239">
          <cell r="A239">
            <v>2</v>
          </cell>
          <cell r="I239">
            <v>106.1</v>
          </cell>
          <cell r="J239">
            <v>52.2</v>
          </cell>
          <cell r="K239">
            <v>53.9</v>
          </cell>
          <cell r="L239">
            <v>2</v>
          </cell>
        </row>
        <row r="252">
          <cell r="A252">
            <v>12</v>
          </cell>
          <cell r="I252">
            <v>834.5</v>
          </cell>
          <cell r="J252">
            <v>387.59999999999997</v>
          </cell>
          <cell r="K252">
            <v>446.9</v>
          </cell>
          <cell r="L252">
            <v>18</v>
          </cell>
        </row>
        <row r="254">
          <cell r="A254">
            <v>1</v>
          </cell>
          <cell r="I254">
            <v>154.6</v>
          </cell>
          <cell r="J254">
            <v>145.69999999999999</v>
          </cell>
          <cell r="K254">
            <v>8.9</v>
          </cell>
          <cell r="L254">
            <v>2</v>
          </cell>
        </row>
        <row r="381">
          <cell r="A381">
            <v>3</v>
          </cell>
          <cell r="I381">
            <v>125.4</v>
          </cell>
          <cell r="J381">
            <v>116.4</v>
          </cell>
          <cell r="K381">
            <v>9</v>
          </cell>
          <cell r="L381">
            <v>5</v>
          </cell>
        </row>
        <row r="385">
          <cell r="A385">
            <v>3</v>
          </cell>
          <cell r="I385">
            <v>72.099999999999994</v>
          </cell>
          <cell r="J385">
            <v>72.099999999999994</v>
          </cell>
          <cell r="K385">
            <v>0</v>
          </cell>
          <cell r="L385">
            <v>4</v>
          </cell>
        </row>
        <row r="396">
          <cell r="A396">
            <v>10</v>
          </cell>
          <cell r="I396">
            <v>660.79</v>
          </cell>
          <cell r="J396">
            <v>445.19999999999993</v>
          </cell>
          <cell r="K396">
            <v>215.59</v>
          </cell>
          <cell r="L396">
            <v>18</v>
          </cell>
        </row>
        <row r="406">
          <cell r="A406">
            <v>7</v>
          </cell>
          <cell r="I406">
            <v>416.5</v>
          </cell>
          <cell r="J406">
            <v>245.20000000000002</v>
          </cell>
          <cell r="K406">
            <v>171.3</v>
          </cell>
          <cell r="L406">
            <v>10</v>
          </cell>
        </row>
        <row r="408">
          <cell r="A408">
            <v>1</v>
          </cell>
          <cell r="I408">
            <v>47.8</v>
          </cell>
          <cell r="J408">
            <v>32</v>
          </cell>
          <cell r="K408">
            <v>15.8</v>
          </cell>
          <cell r="L408">
            <v>1</v>
          </cell>
        </row>
        <row r="416">
          <cell r="A416">
            <v>5</v>
          </cell>
          <cell r="I416">
            <v>346.6</v>
          </cell>
          <cell r="J416">
            <v>193.5</v>
          </cell>
          <cell r="K416">
            <v>153.10000000000002</v>
          </cell>
          <cell r="L416">
            <v>11</v>
          </cell>
        </row>
        <row r="427">
          <cell r="A427">
            <v>5</v>
          </cell>
          <cell r="I427">
            <v>187</v>
          </cell>
          <cell r="J427">
            <v>167.1</v>
          </cell>
          <cell r="K427">
            <v>19.899999999999999</v>
          </cell>
          <cell r="L427">
            <v>6</v>
          </cell>
        </row>
        <row r="438">
          <cell r="A438">
            <v>10</v>
          </cell>
          <cell r="I438">
            <v>2045.6000000000001</v>
          </cell>
          <cell r="J438">
            <v>1564.8000000000002</v>
          </cell>
          <cell r="K438">
            <v>480.8</v>
          </cell>
          <cell r="L438">
            <v>36</v>
          </cell>
        </row>
        <row r="446">
          <cell r="A446">
            <v>7</v>
          </cell>
          <cell r="I446">
            <v>276.39999999999998</v>
          </cell>
          <cell r="J446">
            <v>259.2</v>
          </cell>
          <cell r="K446">
            <v>17.2</v>
          </cell>
          <cell r="L446">
            <v>17</v>
          </cell>
        </row>
        <row r="460">
          <cell r="A460">
            <v>3</v>
          </cell>
          <cell r="I460">
            <v>165</v>
          </cell>
          <cell r="J460">
            <v>113.4</v>
          </cell>
          <cell r="K460">
            <v>51.6</v>
          </cell>
          <cell r="L460">
            <v>13</v>
          </cell>
        </row>
        <row r="462">
          <cell r="A462">
            <v>1</v>
          </cell>
          <cell r="I462">
            <v>141</v>
          </cell>
          <cell r="J462">
            <v>50</v>
          </cell>
          <cell r="K462">
            <v>91</v>
          </cell>
          <cell r="L462">
            <v>2</v>
          </cell>
        </row>
        <row r="466">
          <cell r="A466">
            <v>3</v>
          </cell>
          <cell r="I466">
            <v>134.5</v>
          </cell>
          <cell r="J466">
            <v>108.5</v>
          </cell>
          <cell r="K466">
            <v>26</v>
          </cell>
          <cell r="L466">
            <v>6</v>
          </cell>
        </row>
        <row r="485">
          <cell r="A485">
            <v>16</v>
          </cell>
          <cell r="I485">
            <v>879.39999999999986</v>
          </cell>
          <cell r="J485">
            <v>554.29999999999995</v>
          </cell>
          <cell r="K485">
            <v>325.09999999999997</v>
          </cell>
          <cell r="L485">
            <v>31</v>
          </cell>
        </row>
        <row r="490">
          <cell r="A490">
            <v>4</v>
          </cell>
          <cell r="I490">
            <v>244.4</v>
          </cell>
          <cell r="J490">
            <v>193.15</v>
          </cell>
          <cell r="K490">
            <v>51.25</v>
          </cell>
          <cell r="L490">
            <v>8</v>
          </cell>
        </row>
        <row r="497">
          <cell r="A497">
            <v>6</v>
          </cell>
          <cell r="I497">
            <v>397.29999999999995</v>
          </cell>
          <cell r="J497">
            <v>334.4</v>
          </cell>
          <cell r="K497">
            <v>62.9</v>
          </cell>
          <cell r="L497">
            <v>17</v>
          </cell>
        </row>
        <row r="514">
          <cell r="A514">
            <v>5</v>
          </cell>
          <cell r="I514">
            <v>289.10000000000002</v>
          </cell>
          <cell r="J514">
            <v>215.9</v>
          </cell>
          <cell r="K514">
            <v>73.2</v>
          </cell>
          <cell r="L514">
            <v>7</v>
          </cell>
        </row>
        <row r="542">
          <cell r="A542">
            <v>25</v>
          </cell>
          <cell r="I542">
            <v>1360.3000000000002</v>
          </cell>
          <cell r="J542">
            <v>1157.9000000000001</v>
          </cell>
          <cell r="K542">
            <v>202.4</v>
          </cell>
          <cell r="L542">
            <v>39</v>
          </cell>
        </row>
        <row r="610">
          <cell r="A610">
            <v>67</v>
          </cell>
          <cell r="I610">
            <v>6775.4500000000007</v>
          </cell>
          <cell r="J610">
            <v>4617.4500000000007</v>
          </cell>
          <cell r="K610">
            <v>2158.0000000000005</v>
          </cell>
          <cell r="L610">
            <v>113</v>
          </cell>
        </row>
        <row r="648">
          <cell r="A648">
            <v>36</v>
          </cell>
          <cell r="I648">
            <v>2916.91</v>
          </cell>
          <cell r="J648">
            <v>2368.33</v>
          </cell>
          <cell r="K648">
            <v>548.57999999999993</v>
          </cell>
          <cell r="L648">
            <v>92</v>
          </cell>
        </row>
        <row r="678">
          <cell r="A678">
            <v>1</v>
          </cell>
          <cell r="I678">
            <v>73.199999999999989</v>
          </cell>
          <cell r="J678">
            <v>46.3</v>
          </cell>
          <cell r="K678">
            <v>26.9</v>
          </cell>
          <cell r="L678">
            <v>1</v>
          </cell>
        </row>
        <row r="681">
          <cell r="A681">
            <v>2</v>
          </cell>
          <cell r="I681">
            <v>208.1</v>
          </cell>
          <cell r="J681">
            <v>102</v>
          </cell>
          <cell r="K681">
            <v>106.1</v>
          </cell>
          <cell r="L681">
            <v>2</v>
          </cell>
        </row>
        <row r="687">
          <cell r="A687">
            <v>5</v>
          </cell>
          <cell r="I687">
            <v>325.7</v>
          </cell>
          <cell r="J687">
            <v>187.2</v>
          </cell>
          <cell r="K687">
            <v>138.5</v>
          </cell>
          <cell r="L687">
            <v>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 Сети"/>
      <sheetName val="Почтовые отделения"/>
      <sheetName val="Лист4"/>
      <sheetName val="Стационарные торговые объекты"/>
      <sheetName val="Нестационарные торговые объекты"/>
      <sheetName val="Аптеки-АЗС"/>
      <sheetName val="Объекты местного значения"/>
      <sheetName val="Трудно доступ"/>
      <sheetName val="Лист3"/>
      <sheetName val="ОПТ"/>
    </sheetNames>
    <sheetDataSet>
      <sheetData sheetId="0">
        <row r="14">
          <cell r="A14">
            <v>4</v>
          </cell>
        </row>
        <row r="395">
          <cell r="M395">
            <v>60</v>
          </cell>
        </row>
        <row r="449">
          <cell r="M449">
            <v>96</v>
          </cell>
        </row>
        <row r="483">
          <cell r="M483">
            <v>76</v>
          </cell>
        </row>
      </sheetData>
      <sheetData sheetId="1"/>
      <sheetData sheetId="2"/>
      <sheetData sheetId="3"/>
      <sheetData sheetId="4"/>
      <sheetData sheetId="5"/>
      <sheetData sheetId="6">
        <row r="37">
          <cell r="S37">
            <v>43638.33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Магазины"/>
      <sheetName val="АЗСАптекиПочта"/>
      <sheetName val="ОПТ"/>
      <sheetName val="Закрыты"/>
    </sheetNames>
    <sheetDataSet>
      <sheetData sheetId="0">
        <row r="11">
          <cell r="A11">
            <v>5</v>
          </cell>
        </row>
        <row r="46">
          <cell r="A46">
            <v>2</v>
          </cell>
        </row>
        <row r="64">
          <cell r="A64">
            <v>2</v>
          </cell>
        </row>
        <row r="90">
          <cell r="A90">
            <v>7</v>
          </cell>
        </row>
        <row r="142">
          <cell r="A142">
            <v>21</v>
          </cell>
        </row>
        <row r="173">
          <cell r="A173">
            <v>3</v>
          </cell>
        </row>
        <row r="192">
          <cell r="A192">
            <v>5</v>
          </cell>
        </row>
        <row r="218">
          <cell r="A218">
            <v>3</v>
          </cell>
        </row>
        <row r="239">
          <cell r="A239">
            <v>2</v>
          </cell>
        </row>
        <row r="381">
          <cell r="A381">
            <v>3</v>
          </cell>
        </row>
        <row r="406">
          <cell r="A406">
            <v>7</v>
          </cell>
        </row>
        <row r="427">
          <cell r="A427">
            <v>5</v>
          </cell>
        </row>
        <row r="460">
          <cell r="A460">
            <v>3</v>
          </cell>
        </row>
        <row r="485">
          <cell r="A485">
            <v>16</v>
          </cell>
        </row>
        <row r="542">
          <cell r="A542">
            <v>25</v>
          </cell>
        </row>
        <row r="678">
          <cell r="A678">
            <v>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2"/>
  <sheetViews>
    <sheetView tabSelected="1" view="pageBreakPreview" topLeftCell="A14" zoomScale="80" zoomScaleNormal="80" zoomScaleSheetLayoutView="80" workbookViewId="0">
      <selection activeCell="AT9" sqref="AT9"/>
    </sheetView>
  </sheetViews>
  <sheetFormatPr defaultRowHeight="18.75"/>
  <cols>
    <col min="1" max="1" width="4.85546875" style="14" customWidth="1"/>
    <col min="2" max="2" width="26" style="15" customWidth="1"/>
    <col min="3" max="3" width="5.140625" style="14" hidden="1" customWidth="1"/>
    <col min="4" max="4" width="8.7109375" style="15" hidden="1" customWidth="1"/>
    <col min="5" max="5" width="11.7109375" style="15" hidden="1" customWidth="1"/>
    <col min="6" max="6" width="7.7109375" style="15" hidden="1" customWidth="1"/>
    <col min="7" max="7" width="4.85546875" style="14" hidden="1" customWidth="1"/>
    <col min="8" max="8" width="2.28515625" style="15" hidden="1" customWidth="1"/>
    <col min="9" max="9" width="3.42578125" style="15" hidden="1" customWidth="1"/>
    <col min="10" max="10" width="17.28515625" style="15" hidden="1" customWidth="1"/>
    <col min="11" max="11" width="4.85546875" style="14" hidden="1" customWidth="1"/>
    <col min="12" max="13" width="8.7109375" style="15" hidden="1" customWidth="1"/>
    <col min="14" max="14" width="8" style="15" hidden="1" customWidth="1"/>
    <col min="15" max="15" width="4.42578125" style="14" hidden="1" customWidth="1"/>
    <col min="16" max="16" width="2.42578125" style="15" hidden="1" customWidth="1"/>
    <col min="17" max="17" width="5" style="14" hidden="1" customWidth="1"/>
    <col min="18" max="19" width="8.7109375" style="15" hidden="1" customWidth="1"/>
    <col min="20" max="20" width="6.42578125" style="15" hidden="1" customWidth="1"/>
    <col min="21" max="21" width="4.85546875" style="14" hidden="1" customWidth="1"/>
    <col min="22" max="22" width="2.28515625" style="15" hidden="1" customWidth="1"/>
    <col min="23" max="23" width="3.7109375" style="15" hidden="1" customWidth="1"/>
    <col min="24" max="24" width="18.5703125" style="15" hidden="1" customWidth="1"/>
    <col min="25" max="25" width="5" style="14" hidden="1" customWidth="1"/>
    <col min="26" max="27" width="8.7109375" style="15" hidden="1" customWidth="1"/>
    <col min="28" max="28" width="7.7109375" style="15" hidden="1" customWidth="1"/>
    <col min="29" max="29" width="5" style="14" hidden="1" customWidth="1"/>
    <col min="30" max="30" width="2.42578125" style="15" hidden="1" customWidth="1"/>
    <col min="31" max="31" width="3.5703125" style="14" hidden="1" customWidth="1"/>
    <col min="32" max="32" width="8.7109375" style="15" hidden="1" customWidth="1"/>
    <col min="33" max="33" width="9.140625" style="15" hidden="1" customWidth="1"/>
    <col min="34" max="34" width="7.42578125" style="15" hidden="1" customWidth="1"/>
    <col min="35" max="35" width="4.85546875" style="14" hidden="1" customWidth="1"/>
    <col min="36" max="36" width="2.140625" style="15" hidden="1" customWidth="1"/>
    <col min="37" max="37" width="3.7109375" style="14" hidden="1" customWidth="1"/>
    <col min="38" max="39" width="7.5703125" style="15" hidden="1" customWidth="1"/>
    <col min="40" max="40" width="6.42578125" style="15" hidden="1" customWidth="1"/>
    <col min="41" max="41" width="4.140625" style="14" hidden="1" customWidth="1"/>
    <col min="42" max="42" width="2.28515625" style="15" hidden="1" customWidth="1"/>
    <col min="43" max="43" width="17" style="19" customWidth="1"/>
    <col min="44" max="44" width="17" style="20" customWidth="1"/>
    <col min="45" max="16384" width="9.140625" style="15"/>
  </cols>
  <sheetData>
    <row r="1" spans="1:44" ht="19.5" thickBot="1"/>
    <row r="2" spans="1:44" ht="57" customHeight="1" thickBot="1">
      <c r="A2" s="23"/>
      <c r="B2" s="24"/>
      <c r="AQ2" s="13" t="s">
        <v>23</v>
      </c>
      <c r="AR2" s="10" t="s">
        <v>22</v>
      </c>
    </row>
    <row r="3" spans="1:44" ht="75">
      <c r="A3" s="6">
        <v>1</v>
      </c>
      <c r="B3" s="4" t="s">
        <v>21</v>
      </c>
      <c r="C3" s="6">
        <f>[1]Магазины!$A$11</f>
        <v>5</v>
      </c>
      <c r="D3" s="4">
        <f>[1]Магазины!I11</f>
        <v>258.3</v>
      </c>
      <c r="E3" s="4">
        <f>[1]Магазины!J11</f>
        <v>106.3</v>
      </c>
      <c r="F3" s="4">
        <f>[1]Магазины!K11</f>
        <v>152</v>
      </c>
      <c r="G3" s="6">
        <f>[1]Магазины!L11</f>
        <v>5</v>
      </c>
      <c r="H3" s="4"/>
      <c r="I3" s="6">
        <v>1</v>
      </c>
      <c r="J3" s="4" t="s">
        <v>21</v>
      </c>
      <c r="K3" s="6">
        <f>[1]Магазины!$A$21</f>
        <v>9</v>
      </c>
      <c r="L3" s="4">
        <f>[1]Магазины!I21</f>
        <v>561</v>
      </c>
      <c r="M3" s="4">
        <f>[1]Магазины!J21</f>
        <v>242.6</v>
      </c>
      <c r="N3" s="4">
        <f>[1]Магазины!K21</f>
        <v>318.39999999999998</v>
      </c>
      <c r="O3" s="6">
        <f>[1]Магазины!L21</f>
        <v>10</v>
      </c>
      <c r="P3" s="4"/>
      <c r="Q3" s="6"/>
      <c r="R3" s="4"/>
      <c r="S3" s="4"/>
      <c r="T3" s="4"/>
      <c r="U3" s="6"/>
      <c r="V3" s="4"/>
      <c r="W3" s="6">
        <v>1</v>
      </c>
      <c r="X3" s="4" t="s">
        <v>21</v>
      </c>
      <c r="Y3" s="6">
        <f>[1]Магазины!$A$33</f>
        <v>11</v>
      </c>
      <c r="Z3" s="4">
        <f>[1]Магазины!I33</f>
        <v>841.2</v>
      </c>
      <c r="AA3" s="4">
        <f>[1]Магазины!J33</f>
        <v>430</v>
      </c>
      <c r="AB3" s="4">
        <f>[1]Магазины!K33</f>
        <v>411.20000000000005</v>
      </c>
      <c r="AC3" s="6">
        <f>[1]Магазины!L33</f>
        <v>15</v>
      </c>
      <c r="AD3" s="4"/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4"/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5"/>
      <c r="AQ3" s="16">
        <f>[3]Магазины!$A$11</f>
        <v>5</v>
      </c>
      <c r="AR3" s="8">
        <f>(20/100)*AQ3</f>
        <v>1</v>
      </c>
    </row>
    <row r="4" spans="1:44" ht="56.25">
      <c r="A4" s="6">
        <v>2</v>
      </c>
      <c r="B4" s="4" t="s">
        <v>20</v>
      </c>
      <c r="C4" s="6">
        <f>[1]Магазины!$A$46</f>
        <v>2</v>
      </c>
      <c r="D4" s="4">
        <f>[1]Магазины!I46</f>
        <v>152.89999999999998</v>
      </c>
      <c r="E4" s="4">
        <f>[1]Магазины!J46</f>
        <v>66.099999999999994</v>
      </c>
      <c r="F4" s="4">
        <f>[1]Магазины!K46</f>
        <v>86.8</v>
      </c>
      <c r="G4" s="6">
        <f>[1]Магазины!L46</f>
        <v>4</v>
      </c>
      <c r="H4" s="4"/>
      <c r="I4" s="6">
        <v>2</v>
      </c>
      <c r="J4" s="4" t="s">
        <v>19</v>
      </c>
      <c r="K4" s="6">
        <f>[1]Магазины!$A$49</f>
        <v>2</v>
      </c>
      <c r="L4" s="4">
        <f>[1]Магазины!I49</f>
        <v>170.4</v>
      </c>
      <c r="M4" s="4">
        <f>[1]Магазины!J49</f>
        <v>57.9</v>
      </c>
      <c r="N4" s="4">
        <f>[1]Магазины!K49</f>
        <v>112.5</v>
      </c>
      <c r="O4" s="6">
        <f>[1]Магазины!L49</f>
        <v>3</v>
      </c>
      <c r="P4" s="4"/>
      <c r="Q4" s="6"/>
      <c r="R4" s="4"/>
      <c r="S4" s="4"/>
      <c r="T4" s="4"/>
      <c r="U4" s="6"/>
      <c r="V4" s="4"/>
      <c r="W4" s="6">
        <v>2</v>
      </c>
      <c r="X4" s="4" t="s">
        <v>19</v>
      </c>
      <c r="Y4" s="6">
        <f>[1]Магазины!$A$55</f>
        <v>5</v>
      </c>
      <c r="Z4" s="4">
        <f>[1]Магазины!I55</f>
        <v>228.1</v>
      </c>
      <c r="AA4" s="4">
        <f>[1]Магазины!J55</f>
        <v>117</v>
      </c>
      <c r="AB4" s="4">
        <f>[1]Магазины!K55</f>
        <v>111.1</v>
      </c>
      <c r="AC4" s="6">
        <f>[1]Магазины!L55</f>
        <v>8</v>
      </c>
      <c r="AD4" s="4"/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4"/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5"/>
      <c r="AQ4" s="6">
        <f>[3]Магазины!$A$46</f>
        <v>2</v>
      </c>
      <c r="AR4" s="8">
        <f t="shared" ref="AR4:AR20" si="0">(20/100)*AQ4</f>
        <v>0.4</v>
      </c>
    </row>
    <row r="5" spans="1:44" ht="56.25">
      <c r="A5" s="6">
        <v>3</v>
      </c>
      <c r="B5" s="4" t="s">
        <v>18</v>
      </c>
      <c r="C5" s="6">
        <f>[1]Магазины!$A$64</f>
        <v>2</v>
      </c>
      <c r="D5" s="4">
        <f>[1]Магазины!I64</f>
        <v>105.5</v>
      </c>
      <c r="E5" s="4">
        <f>[1]Магазины!J64</f>
        <v>82</v>
      </c>
      <c r="F5" s="4">
        <f>[1]Магазины!K64</f>
        <v>23.5</v>
      </c>
      <c r="G5" s="6">
        <f>[1]Магазины!L64</f>
        <v>4</v>
      </c>
      <c r="H5" s="4"/>
      <c r="I5" s="6">
        <v>3</v>
      </c>
      <c r="J5" s="4" t="s">
        <v>17</v>
      </c>
      <c r="K5" s="6">
        <f>[1]Магазины!$A$67</f>
        <v>2</v>
      </c>
      <c r="L5" s="4">
        <f>[1]Магазины!I67</f>
        <v>120.30000000000001</v>
      </c>
      <c r="M5" s="4">
        <f>[1]Магазины!J67</f>
        <v>120.30000000000001</v>
      </c>
      <c r="N5" s="4">
        <f>[1]Магазины!K67</f>
        <v>0</v>
      </c>
      <c r="O5" s="6">
        <f>[1]Магазины!L67</f>
        <v>2</v>
      </c>
      <c r="P5" s="4"/>
      <c r="Q5" s="6"/>
      <c r="R5" s="4"/>
      <c r="S5" s="4"/>
      <c r="T5" s="4"/>
      <c r="U5" s="6"/>
      <c r="V5" s="4"/>
      <c r="W5" s="6">
        <v>3</v>
      </c>
      <c r="X5" s="4" t="s">
        <v>17</v>
      </c>
      <c r="Y5" s="6">
        <f>[1]Магазины!$A$77</f>
        <v>9</v>
      </c>
      <c r="Z5" s="4">
        <f>[1]Магазины!I77</f>
        <v>623.70000000000005</v>
      </c>
      <c r="AA5" s="4">
        <f>[1]Магазины!J77</f>
        <v>454.2</v>
      </c>
      <c r="AB5" s="4">
        <f>[1]Магазины!K77</f>
        <v>169.5</v>
      </c>
      <c r="AC5" s="6">
        <f>[1]Магазины!L77</f>
        <v>17</v>
      </c>
      <c r="AD5" s="4"/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4"/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5"/>
      <c r="AQ5" s="6">
        <f>[3]Магазины!$A$64</f>
        <v>2</v>
      </c>
      <c r="AR5" s="8">
        <f t="shared" si="0"/>
        <v>0.4</v>
      </c>
    </row>
    <row r="6" spans="1:44" ht="56.25">
      <c r="A6" s="6">
        <v>4</v>
      </c>
      <c r="B6" s="4" t="s">
        <v>16</v>
      </c>
      <c r="C6" s="6">
        <f>[1]Магазины!$A$90</f>
        <v>7</v>
      </c>
      <c r="D6" s="4">
        <f>[1]Магазины!I90</f>
        <v>537.4</v>
      </c>
      <c r="E6" s="4">
        <f>[1]Магазины!J90</f>
        <v>377.4</v>
      </c>
      <c r="F6" s="4">
        <f>[1]Магазины!K90</f>
        <v>160</v>
      </c>
      <c r="G6" s="6">
        <f>[1]Магазины!L90</f>
        <v>12</v>
      </c>
      <c r="H6" s="4"/>
      <c r="I6" s="6">
        <v>4</v>
      </c>
      <c r="J6" s="4" t="s">
        <v>16</v>
      </c>
      <c r="K6" s="6">
        <f>[1]Магазины!$A$92</f>
        <v>1</v>
      </c>
      <c r="L6" s="4">
        <f>[1]Магазины!I92</f>
        <v>39.6</v>
      </c>
      <c r="M6" s="4">
        <f>[1]Магазины!J92</f>
        <v>39.6</v>
      </c>
      <c r="N6" s="4">
        <f>[1]Магазины!K92</f>
        <v>0</v>
      </c>
      <c r="O6" s="6">
        <f>[1]Магазины!L92</f>
        <v>1</v>
      </c>
      <c r="P6" s="4"/>
      <c r="Q6" s="6"/>
      <c r="R6" s="4"/>
      <c r="S6" s="4"/>
      <c r="T6" s="4"/>
      <c r="U6" s="6"/>
      <c r="V6" s="4"/>
      <c r="W6" s="6">
        <v>4</v>
      </c>
      <c r="X6" s="4" t="s">
        <v>16</v>
      </c>
      <c r="Y6" s="6">
        <f>[1]Магазины!$A$113</f>
        <v>20</v>
      </c>
      <c r="Z6" s="4">
        <f>[1]Магазины!I113</f>
        <v>1235.3</v>
      </c>
      <c r="AA6" s="4">
        <f>[1]Магазины!J113</f>
        <v>923</v>
      </c>
      <c r="AB6" s="4">
        <f>[1]Магазины!K113</f>
        <v>312.3</v>
      </c>
      <c r="AC6" s="6">
        <f>[1]Магазины!L113</f>
        <v>32</v>
      </c>
      <c r="AD6" s="4"/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4"/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5"/>
      <c r="AQ6" s="6">
        <f>[3]Магазины!$A$90</f>
        <v>7</v>
      </c>
      <c r="AR6" s="8">
        <f t="shared" si="0"/>
        <v>1.4000000000000001</v>
      </c>
    </row>
    <row r="7" spans="1:44" ht="56.25">
      <c r="A7" s="6">
        <v>5</v>
      </c>
      <c r="B7" s="4" t="s">
        <v>15</v>
      </c>
      <c r="C7" s="6">
        <f>[1]Магазины!$A$142</f>
        <v>21</v>
      </c>
      <c r="D7" s="4">
        <f>[1]Магазины!I142</f>
        <v>1564.8000000000002</v>
      </c>
      <c r="E7" s="4">
        <f>[1]Магазины!J142</f>
        <v>967.7</v>
      </c>
      <c r="F7" s="4">
        <f>[1]Магазины!K142</f>
        <v>597.1</v>
      </c>
      <c r="G7" s="6">
        <f>[1]Магазины!L142</f>
        <v>42</v>
      </c>
      <c r="H7" s="4"/>
      <c r="I7" s="6">
        <v>5</v>
      </c>
      <c r="J7" s="4" t="s">
        <v>15</v>
      </c>
      <c r="K7" s="6">
        <f>[1]Магазины!$A$154</f>
        <v>11</v>
      </c>
      <c r="L7" s="4">
        <f>[1]Магазины!I154</f>
        <v>936.4</v>
      </c>
      <c r="M7" s="4">
        <f>[1]Магазины!J154</f>
        <v>516</v>
      </c>
      <c r="N7" s="4">
        <f>[1]Магазины!K154</f>
        <v>420.4</v>
      </c>
      <c r="O7" s="6">
        <f>[1]Магазины!L154</f>
        <v>11</v>
      </c>
      <c r="P7" s="4"/>
      <c r="Q7" s="6"/>
      <c r="R7" s="4"/>
      <c r="S7" s="4"/>
      <c r="T7" s="4"/>
      <c r="U7" s="6"/>
      <c r="V7" s="4"/>
      <c r="W7" s="6">
        <v>5</v>
      </c>
      <c r="X7" s="4" t="s">
        <v>15</v>
      </c>
      <c r="Y7" s="6">
        <f>[1]Магазины!$A$157</f>
        <v>2</v>
      </c>
      <c r="Z7" s="4">
        <f>[1]Магазины!I157</f>
        <v>358.6</v>
      </c>
      <c r="AA7" s="4">
        <f>[1]Магазины!J157</f>
        <v>73.400000000000006</v>
      </c>
      <c r="AB7" s="4">
        <f>[1]Магазины!K157</f>
        <v>285.2</v>
      </c>
      <c r="AC7" s="6">
        <f>[1]Магазины!L157</f>
        <v>2</v>
      </c>
      <c r="AD7" s="4"/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4"/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5"/>
      <c r="AQ7" s="6">
        <f>[3]Магазины!$A$142</f>
        <v>21</v>
      </c>
      <c r="AR7" s="8">
        <f t="shared" si="0"/>
        <v>4.2</v>
      </c>
    </row>
    <row r="8" spans="1:44" ht="56.25">
      <c r="A8" s="6">
        <v>6</v>
      </c>
      <c r="B8" s="4" t="s">
        <v>14</v>
      </c>
      <c r="C8" s="6">
        <f>[1]Магазины!$A$173</f>
        <v>3</v>
      </c>
      <c r="D8" s="4">
        <f>[1]Магазины!I173</f>
        <v>146.60000000000002</v>
      </c>
      <c r="E8" s="4">
        <f>[1]Магазины!J173</f>
        <v>133.30000000000001</v>
      </c>
      <c r="F8" s="4">
        <f>[1]Магазины!K173</f>
        <v>13.3</v>
      </c>
      <c r="G8" s="6">
        <f>[1]Магазины!L173</f>
        <v>5</v>
      </c>
      <c r="H8" s="4"/>
      <c r="I8" s="6">
        <v>6</v>
      </c>
      <c r="J8" s="4" t="s">
        <v>14</v>
      </c>
      <c r="K8" s="6">
        <f>[1]Магазины!$A$176</f>
        <v>2</v>
      </c>
      <c r="L8" s="4">
        <f>[1]Магазины!I176</f>
        <v>77.400000000000006</v>
      </c>
      <c r="M8" s="4">
        <f>[1]Магазины!J176</f>
        <v>77.400000000000006</v>
      </c>
      <c r="N8" s="4">
        <f>[1]Магазины!K176</f>
        <v>0</v>
      </c>
      <c r="O8" s="6">
        <f>[1]Магазины!L176</f>
        <v>4</v>
      </c>
      <c r="P8" s="4"/>
      <c r="Q8" s="6"/>
      <c r="R8" s="4"/>
      <c r="S8" s="4"/>
      <c r="T8" s="4"/>
      <c r="U8" s="6"/>
      <c r="V8" s="4"/>
      <c r="W8" s="6">
        <v>6</v>
      </c>
      <c r="X8" s="4" t="s">
        <v>14</v>
      </c>
      <c r="Y8" s="6">
        <f>[1]Магазины!$A$184</f>
        <v>7</v>
      </c>
      <c r="Z8" s="4">
        <f>[1]Магазины!I184</f>
        <v>785.8</v>
      </c>
      <c r="AA8" s="4">
        <f>[1]Магазины!J184</f>
        <v>486.90000000000003</v>
      </c>
      <c r="AB8" s="4">
        <f>[1]Магазины!K184</f>
        <v>298.89999999999998</v>
      </c>
      <c r="AC8" s="6">
        <f>[1]Магазины!L184</f>
        <v>13</v>
      </c>
      <c r="AD8" s="4"/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4"/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5"/>
      <c r="AQ8" s="6">
        <f>[3]Магазины!$A$173</f>
        <v>3</v>
      </c>
      <c r="AR8" s="8">
        <f t="shared" si="0"/>
        <v>0.60000000000000009</v>
      </c>
    </row>
    <row r="9" spans="1:44" ht="75">
      <c r="A9" s="6">
        <v>7</v>
      </c>
      <c r="B9" s="4" t="s">
        <v>13</v>
      </c>
      <c r="C9" s="6">
        <f>[1]Магазины!$A$192</f>
        <v>5</v>
      </c>
      <c r="D9" s="4">
        <f>[1]Магазины!I192</f>
        <v>289</v>
      </c>
      <c r="E9" s="4">
        <f>[1]Магазины!J192</f>
        <v>241</v>
      </c>
      <c r="F9" s="4">
        <f>[1]Магазины!K192</f>
        <v>48</v>
      </c>
      <c r="G9" s="6">
        <f>[1]Магазины!L192</f>
        <v>7</v>
      </c>
      <c r="H9" s="4"/>
      <c r="I9" s="6">
        <v>7</v>
      </c>
      <c r="J9" s="4" t="s">
        <v>13</v>
      </c>
      <c r="K9" s="6">
        <f>[1]Магазины!$A$196</f>
        <v>3</v>
      </c>
      <c r="L9" s="4">
        <f>[1]Магазины!I196</f>
        <v>54</v>
      </c>
      <c r="M9" s="4">
        <f>[1]Магазины!J196</f>
        <v>54</v>
      </c>
      <c r="N9" s="4">
        <f>[1]Магазины!K196</f>
        <v>0</v>
      </c>
      <c r="O9" s="6">
        <f>[1]Магазины!L196</f>
        <v>5</v>
      </c>
      <c r="P9" s="4"/>
      <c r="Q9" s="6"/>
      <c r="R9" s="4"/>
      <c r="S9" s="4"/>
      <c r="T9" s="4"/>
      <c r="U9" s="6"/>
      <c r="V9" s="4"/>
      <c r="W9" s="6">
        <v>7</v>
      </c>
      <c r="X9" s="4" t="s">
        <v>13</v>
      </c>
      <c r="Y9" s="6">
        <f>[1]Магазины!$A$204</f>
        <v>7</v>
      </c>
      <c r="Z9" s="4">
        <f>[1]Магазины!I204</f>
        <v>605.29999999999995</v>
      </c>
      <c r="AA9" s="4">
        <f>[1]Магазины!J204</f>
        <v>396.9</v>
      </c>
      <c r="AB9" s="4">
        <f>[1]Магазины!K204</f>
        <v>208.4</v>
      </c>
      <c r="AC9" s="6">
        <f>[1]Магазины!L204</f>
        <v>18</v>
      </c>
      <c r="AD9" s="4"/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4"/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5"/>
      <c r="AQ9" s="6">
        <f>[3]Магазины!$A$192</f>
        <v>5</v>
      </c>
      <c r="AR9" s="8">
        <f t="shared" si="0"/>
        <v>1</v>
      </c>
    </row>
    <row r="10" spans="1:44" ht="56.25">
      <c r="A10" s="6">
        <v>8</v>
      </c>
      <c r="B10" s="4" t="s">
        <v>12</v>
      </c>
      <c r="C10" s="6">
        <f>[1]Магазины!$A$218</f>
        <v>3</v>
      </c>
      <c r="D10" s="4">
        <f>[1]Магазины!I218</f>
        <v>175.4</v>
      </c>
      <c r="E10" s="4">
        <f>[1]Магазины!J218</f>
        <v>84.1</v>
      </c>
      <c r="F10" s="4">
        <f>[1]Магазины!K218</f>
        <v>91.300000000000011</v>
      </c>
      <c r="G10" s="6">
        <f>[1]Магазины!L218</f>
        <v>4</v>
      </c>
      <c r="H10" s="4"/>
      <c r="I10" s="6">
        <v>8</v>
      </c>
      <c r="J10" s="4" t="s">
        <v>12</v>
      </c>
      <c r="K10" s="6">
        <v>0</v>
      </c>
      <c r="L10" s="4">
        <v>0</v>
      </c>
      <c r="M10" s="4">
        <v>0</v>
      </c>
      <c r="N10" s="4">
        <v>0</v>
      </c>
      <c r="O10" s="6">
        <v>0</v>
      </c>
      <c r="P10" s="4"/>
      <c r="Q10" s="6"/>
      <c r="R10" s="4"/>
      <c r="S10" s="4"/>
      <c r="T10" s="4"/>
      <c r="U10" s="6"/>
      <c r="V10" s="4"/>
      <c r="W10" s="6">
        <v>8</v>
      </c>
      <c r="X10" s="4" t="s">
        <v>12</v>
      </c>
      <c r="Y10" s="6">
        <f>[1]Магазины!$A$234</f>
        <v>15</v>
      </c>
      <c r="Z10" s="4">
        <f>[1]Магазины!I234</f>
        <v>994.3</v>
      </c>
      <c r="AA10" s="4">
        <f>[1]Магазины!J234</f>
        <v>594.89999999999986</v>
      </c>
      <c r="AB10" s="4">
        <f>[1]Магазины!K234</f>
        <v>399.40000000000003</v>
      </c>
      <c r="AC10" s="6">
        <f>[1]Магазины!L234</f>
        <v>22</v>
      </c>
      <c r="AD10" s="4"/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4"/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5"/>
      <c r="AQ10" s="17">
        <f>[3]Магазины!$A$218</f>
        <v>3</v>
      </c>
      <c r="AR10" s="8">
        <f t="shared" si="0"/>
        <v>0.60000000000000009</v>
      </c>
    </row>
    <row r="11" spans="1:44" ht="56.25">
      <c r="A11" s="6">
        <v>9</v>
      </c>
      <c r="B11" s="4" t="s">
        <v>11</v>
      </c>
      <c r="C11" s="6">
        <f>[1]Магазины!$A$239</f>
        <v>2</v>
      </c>
      <c r="D11" s="4">
        <f>[1]Магазины!I239</f>
        <v>106.1</v>
      </c>
      <c r="E11" s="4">
        <f>[1]Магазины!J239</f>
        <v>52.2</v>
      </c>
      <c r="F11" s="4">
        <f>[1]Магазины!K239</f>
        <v>53.9</v>
      </c>
      <c r="G11" s="6">
        <f>[1]Магазины!L239</f>
        <v>2</v>
      </c>
      <c r="H11" s="4"/>
      <c r="I11" s="6">
        <v>9</v>
      </c>
      <c r="J11" s="4" t="s">
        <v>11</v>
      </c>
      <c r="K11" s="6">
        <f>[1]Магазины!$A$252</f>
        <v>12</v>
      </c>
      <c r="L11" s="4">
        <f>[1]Магазины!I252</f>
        <v>834.5</v>
      </c>
      <c r="M11" s="4">
        <f>[1]Магазины!J252</f>
        <v>387.59999999999997</v>
      </c>
      <c r="N11" s="4">
        <f>[1]Магазины!K252</f>
        <v>446.9</v>
      </c>
      <c r="O11" s="6">
        <f>[1]Магазины!L252</f>
        <v>18</v>
      </c>
      <c r="P11" s="4"/>
      <c r="Q11" s="6"/>
      <c r="R11" s="4"/>
      <c r="S11" s="4"/>
      <c r="T11" s="4"/>
      <c r="U11" s="6"/>
      <c r="V11" s="4"/>
      <c r="W11" s="6">
        <v>9</v>
      </c>
      <c r="X11" s="4" t="s">
        <v>11</v>
      </c>
      <c r="Y11" s="6">
        <f>[1]Магазины!$A$254</f>
        <v>1</v>
      </c>
      <c r="Z11" s="4">
        <f>[1]Магазины!I254</f>
        <v>154.6</v>
      </c>
      <c r="AA11" s="4">
        <f>[1]Магазины!J254</f>
        <v>145.69999999999999</v>
      </c>
      <c r="AB11" s="4">
        <f>[1]Магазины!K254</f>
        <v>8.9</v>
      </c>
      <c r="AC11" s="6">
        <f>[1]Магазины!L254</f>
        <v>2</v>
      </c>
      <c r="AD11" s="4"/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4"/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5"/>
      <c r="AQ11" s="6">
        <f>[3]Магазины!$A$239</f>
        <v>2</v>
      </c>
      <c r="AR11" s="8">
        <f t="shared" si="0"/>
        <v>0.4</v>
      </c>
    </row>
    <row r="12" spans="1:44" s="21" customFormat="1" ht="56.25">
      <c r="A12" s="11">
        <v>10</v>
      </c>
      <c r="B12" s="7" t="s">
        <v>10</v>
      </c>
      <c r="C12" s="11">
        <v>33</v>
      </c>
      <c r="D12" s="7">
        <v>1049.2</v>
      </c>
      <c r="E12" s="7">
        <v>1049.2</v>
      </c>
      <c r="F12" s="7">
        <v>0</v>
      </c>
      <c r="G12" s="11">
        <f>[2]Лист1!M395</f>
        <v>60</v>
      </c>
      <c r="H12" s="7"/>
      <c r="I12" s="11">
        <v>10</v>
      </c>
      <c r="J12" s="7" t="s">
        <v>9</v>
      </c>
      <c r="K12" s="11">
        <v>38</v>
      </c>
      <c r="L12" s="7">
        <v>1779</v>
      </c>
      <c r="M12" s="7">
        <v>1779</v>
      </c>
      <c r="N12" s="7">
        <v>0</v>
      </c>
      <c r="O12" s="11">
        <f>[2]Лист1!M449</f>
        <v>96</v>
      </c>
      <c r="P12" s="7"/>
      <c r="Q12" s="11"/>
      <c r="R12" s="7"/>
      <c r="S12" s="7"/>
      <c r="T12" s="7"/>
      <c r="U12" s="11"/>
      <c r="V12" s="7"/>
      <c r="W12" s="11">
        <v>10</v>
      </c>
      <c r="X12" s="7" t="s">
        <v>9</v>
      </c>
      <c r="Y12" s="11">
        <v>24</v>
      </c>
      <c r="Z12" s="7">
        <v>1816.9</v>
      </c>
      <c r="AA12" s="7">
        <v>1816.9</v>
      </c>
      <c r="AB12" s="7"/>
      <c r="AC12" s="11">
        <f>[2]Лист1!M483</f>
        <v>76</v>
      </c>
      <c r="AD12" s="7"/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7"/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2"/>
      <c r="AQ12" s="11">
        <v>33</v>
      </c>
      <c r="AR12" s="8">
        <f t="shared" si="0"/>
        <v>6.6000000000000005</v>
      </c>
    </row>
    <row r="13" spans="1:44" ht="56.25">
      <c r="A13" s="6">
        <v>11</v>
      </c>
      <c r="B13" s="4" t="s">
        <v>8</v>
      </c>
      <c r="C13" s="6">
        <f>[1]Магазины!$A$381</f>
        <v>3</v>
      </c>
      <c r="D13" s="4">
        <f>[1]Магазины!I381</f>
        <v>125.4</v>
      </c>
      <c r="E13" s="4">
        <f>[1]Магазины!J381</f>
        <v>116.4</v>
      </c>
      <c r="F13" s="4">
        <f>[1]Магазины!K381</f>
        <v>9</v>
      </c>
      <c r="G13" s="6">
        <f>[1]Магазины!L381</f>
        <v>5</v>
      </c>
      <c r="H13" s="4"/>
      <c r="I13" s="6">
        <v>11</v>
      </c>
      <c r="J13" s="4" t="s">
        <v>8</v>
      </c>
      <c r="K13" s="6">
        <f>[1]Магазины!$A$385</f>
        <v>3</v>
      </c>
      <c r="L13" s="4">
        <f>[1]Магазины!I385</f>
        <v>72.099999999999994</v>
      </c>
      <c r="M13" s="4">
        <f>[1]Магазины!J385</f>
        <v>72.099999999999994</v>
      </c>
      <c r="N13" s="4">
        <f>[1]Магазины!K385</f>
        <v>0</v>
      </c>
      <c r="O13" s="6">
        <f>[1]Магазины!L385</f>
        <v>4</v>
      </c>
      <c r="P13" s="4"/>
      <c r="Q13" s="6"/>
      <c r="R13" s="4"/>
      <c r="S13" s="4"/>
      <c r="T13" s="4"/>
      <c r="U13" s="6"/>
      <c r="V13" s="4"/>
      <c r="W13" s="6">
        <v>11</v>
      </c>
      <c r="X13" s="4" t="s">
        <v>8</v>
      </c>
      <c r="Y13" s="6">
        <f>[1]Магазины!$A$396</f>
        <v>10</v>
      </c>
      <c r="Z13" s="4">
        <f>[1]Магазины!I396</f>
        <v>660.79</v>
      </c>
      <c r="AA13" s="4">
        <f>[1]Магазины!J396</f>
        <v>445.19999999999993</v>
      </c>
      <c r="AB13" s="4">
        <f>[1]Магазины!K396</f>
        <v>215.59</v>
      </c>
      <c r="AC13" s="6">
        <f>[1]Магазины!L396</f>
        <v>18</v>
      </c>
      <c r="AD13" s="4"/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4"/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5"/>
      <c r="AQ13" s="6">
        <f>[3]Магазины!$A$381</f>
        <v>3</v>
      </c>
      <c r="AR13" s="8">
        <f>(20/100)*AQ13</f>
        <v>0.60000000000000009</v>
      </c>
    </row>
    <row r="14" spans="1:44" ht="75">
      <c r="A14" s="6">
        <v>12</v>
      </c>
      <c r="B14" s="4" t="s">
        <v>7</v>
      </c>
      <c r="C14" s="6">
        <f>[1]Магазины!$A$406</f>
        <v>7</v>
      </c>
      <c r="D14" s="4">
        <f>[1]Магазины!I406</f>
        <v>416.5</v>
      </c>
      <c r="E14" s="4">
        <f>[1]Магазины!J406</f>
        <v>245.20000000000002</v>
      </c>
      <c r="F14" s="4">
        <f>[1]Магазины!K406</f>
        <v>171.3</v>
      </c>
      <c r="G14" s="6">
        <f>[1]Магазины!L406</f>
        <v>10</v>
      </c>
      <c r="H14" s="4"/>
      <c r="I14" s="6">
        <v>12</v>
      </c>
      <c r="J14" s="4" t="s">
        <v>7</v>
      </c>
      <c r="K14" s="6">
        <f>[1]Магазины!$A$408</f>
        <v>1</v>
      </c>
      <c r="L14" s="4">
        <f>[1]Магазины!I408</f>
        <v>47.8</v>
      </c>
      <c r="M14" s="4">
        <f>[1]Магазины!J408</f>
        <v>32</v>
      </c>
      <c r="N14" s="4">
        <f>[1]Магазины!K408</f>
        <v>15.8</v>
      </c>
      <c r="O14" s="6">
        <f>[1]Магазины!L408</f>
        <v>1</v>
      </c>
      <c r="P14" s="4"/>
      <c r="Q14" s="6"/>
      <c r="R14" s="4"/>
      <c r="S14" s="4"/>
      <c r="T14" s="4"/>
      <c r="U14" s="6"/>
      <c r="V14" s="4"/>
      <c r="W14" s="6">
        <v>12</v>
      </c>
      <c r="X14" s="4" t="s">
        <v>7</v>
      </c>
      <c r="Y14" s="6">
        <f>[1]Магазины!$A$416</f>
        <v>5</v>
      </c>
      <c r="Z14" s="4">
        <f>[1]Магазины!I416</f>
        <v>346.6</v>
      </c>
      <c r="AA14" s="4">
        <f>[1]Магазины!J416</f>
        <v>193.5</v>
      </c>
      <c r="AB14" s="4">
        <f>[1]Магазины!K416</f>
        <v>153.10000000000002</v>
      </c>
      <c r="AC14" s="6">
        <f>[1]Магазины!L416</f>
        <v>11</v>
      </c>
      <c r="AD14" s="4"/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4"/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5"/>
      <c r="AQ14" s="6">
        <f>[3]Магазины!$A$406</f>
        <v>7</v>
      </c>
      <c r="AR14" s="8">
        <f t="shared" si="0"/>
        <v>1.4000000000000001</v>
      </c>
    </row>
    <row r="15" spans="1:44" ht="56.25">
      <c r="A15" s="6">
        <v>13</v>
      </c>
      <c r="B15" s="4" t="s">
        <v>6</v>
      </c>
      <c r="C15" s="6">
        <f>[1]Магазины!$A$427</f>
        <v>5</v>
      </c>
      <c r="D15" s="4">
        <f>[1]Магазины!I427</f>
        <v>187</v>
      </c>
      <c r="E15" s="4">
        <f>[1]Магазины!J427</f>
        <v>167.1</v>
      </c>
      <c r="F15" s="4">
        <f>[1]Магазины!K427</f>
        <v>19.899999999999999</v>
      </c>
      <c r="G15" s="6">
        <f>[1]Магазины!L427</f>
        <v>6</v>
      </c>
      <c r="H15" s="4"/>
      <c r="I15" s="6">
        <v>13</v>
      </c>
      <c r="J15" s="4" t="s">
        <v>6</v>
      </c>
      <c r="K15" s="6">
        <f>[1]Магазины!$A$438</f>
        <v>10</v>
      </c>
      <c r="L15" s="4">
        <f>[1]Магазины!I438</f>
        <v>2045.6000000000001</v>
      </c>
      <c r="M15" s="4">
        <f>[1]Магазины!J438</f>
        <v>1564.8000000000002</v>
      </c>
      <c r="N15" s="4">
        <f>[1]Магазины!K438</f>
        <v>480.8</v>
      </c>
      <c r="O15" s="6">
        <f>[1]Магазины!L438</f>
        <v>36</v>
      </c>
      <c r="P15" s="4"/>
      <c r="Q15" s="6"/>
      <c r="R15" s="4"/>
      <c r="S15" s="4"/>
      <c r="T15" s="4"/>
      <c r="U15" s="6"/>
      <c r="V15" s="4"/>
      <c r="W15" s="6">
        <v>13</v>
      </c>
      <c r="X15" s="4" t="s">
        <v>6</v>
      </c>
      <c r="Y15" s="6">
        <f>[1]Магазины!$A$446</f>
        <v>7</v>
      </c>
      <c r="Z15" s="4">
        <f>[1]Магазины!I446</f>
        <v>276.39999999999998</v>
      </c>
      <c r="AA15" s="4">
        <f>[1]Магазины!J446</f>
        <v>259.2</v>
      </c>
      <c r="AB15" s="4">
        <f>[1]Магазины!K446</f>
        <v>17.2</v>
      </c>
      <c r="AC15" s="6">
        <f>[1]Магазины!L446</f>
        <v>17</v>
      </c>
      <c r="AD15" s="4"/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4"/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5"/>
      <c r="AQ15" s="6">
        <f>[3]Магазины!$A$427</f>
        <v>5</v>
      </c>
      <c r="AR15" s="8">
        <f t="shared" si="0"/>
        <v>1</v>
      </c>
    </row>
    <row r="16" spans="1:44" ht="56.25">
      <c r="A16" s="6">
        <v>14</v>
      </c>
      <c r="B16" s="4" t="s">
        <v>5</v>
      </c>
      <c r="C16" s="6">
        <f>[1]Магазины!$A$460</f>
        <v>3</v>
      </c>
      <c r="D16" s="4">
        <f>[1]Магазины!I460</f>
        <v>165</v>
      </c>
      <c r="E16" s="4">
        <f>[1]Магазины!J460</f>
        <v>113.4</v>
      </c>
      <c r="F16" s="4">
        <f>[1]Магазины!K460</f>
        <v>51.6</v>
      </c>
      <c r="G16" s="6">
        <f>[1]Магазины!L460</f>
        <v>13</v>
      </c>
      <c r="H16" s="4"/>
      <c r="I16" s="6">
        <v>14</v>
      </c>
      <c r="J16" s="4" t="s">
        <v>5</v>
      </c>
      <c r="K16" s="6">
        <f>[1]Магазины!$A$462</f>
        <v>1</v>
      </c>
      <c r="L16" s="4">
        <f>[1]Магазины!I462</f>
        <v>141</v>
      </c>
      <c r="M16" s="4">
        <f>[1]Магазины!J462</f>
        <v>50</v>
      </c>
      <c r="N16" s="4">
        <f>[1]Магазины!K462</f>
        <v>91</v>
      </c>
      <c r="O16" s="6">
        <f>[1]Магазины!L462</f>
        <v>2</v>
      </c>
      <c r="P16" s="4"/>
      <c r="Q16" s="6"/>
      <c r="R16" s="4"/>
      <c r="S16" s="4"/>
      <c r="T16" s="4"/>
      <c r="U16" s="6"/>
      <c r="V16" s="4"/>
      <c r="W16" s="6">
        <v>14</v>
      </c>
      <c r="X16" s="4" t="s">
        <v>5</v>
      </c>
      <c r="Y16" s="6">
        <f>[1]Магазины!$A$466</f>
        <v>3</v>
      </c>
      <c r="Z16" s="4">
        <f>[1]Магазины!I466</f>
        <v>134.5</v>
      </c>
      <c r="AA16" s="4">
        <f>[1]Магазины!J466</f>
        <v>108.5</v>
      </c>
      <c r="AB16" s="4">
        <f>[1]Магазины!K466</f>
        <v>26</v>
      </c>
      <c r="AC16" s="6">
        <f>[1]Магазины!L466</f>
        <v>6</v>
      </c>
      <c r="AD16" s="4"/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4"/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5"/>
      <c r="AQ16" s="6">
        <f>[3]Магазины!$A$460</f>
        <v>3</v>
      </c>
      <c r="AR16" s="8">
        <f t="shared" si="0"/>
        <v>0.60000000000000009</v>
      </c>
    </row>
    <row r="17" spans="1:44" ht="56.25">
      <c r="A17" s="6">
        <v>15</v>
      </c>
      <c r="B17" s="7" t="s">
        <v>4</v>
      </c>
      <c r="C17" s="6">
        <f>[1]Магазины!$A$485</f>
        <v>16</v>
      </c>
      <c r="D17" s="4">
        <f>[1]Магазины!I485</f>
        <v>879.39999999999986</v>
      </c>
      <c r="E17" s="4">
        <f>[1]Магазины!J485</f>
        <v>554.29999999999995</v>
      </c>
      <c r="F17" s="4">
        <f>[1]Магазины!K485</f>
        <v>325.09999999999997</v>
      </c>
      <c r="G17" s="6">
        <f>[1]Магазины!L485</f>
        <v>31</v>
      </c>
      <c r="H17" s="4"/>
      <c r="I17" s="6">
        <v>15</v>
      </c>
      <c r="J17" s="7" t="s">
        <v>4</v>
      </c>
      <c r="K17" s="6">
        <f>[1]Магазины!$A$490</f>
        <v>4</v>
      </c>
      <c r="L17" s="4">
        <f>[1]Магазины!I490</f>
        <v>244.4</v>
      </c>
      <c r="M17" s="4">
        <f>[1]Магазины!J490</f>
        <v>193.15</v>
      </c>
      <c r="N17" s="4">
        <f>[1]Магазины!K490</f>
        <v>51.25</v>
      </c>
      <c r="O17" s="6">
        <f>[1]Магазины!L490</f>
        <v>8</v>
      </c>
      <c r="P17" s="4"/>
      <c r="Q17" s="6"/>
      <c r="R17" s="4"/>
      <c r="S17" s="4"/>
      <c r="T17" s="4"/>
      <c r="U17" s="6"/>
      <c r="V17" s="4"/>
      <c r="W17" s="6">
        <v>15</v>
      </c>
      <c r="X17" s="7" t="s">
        <v>4</v>
      </c>
      <c r="Y17" s="6">
        <f>[1]Магазины!$A$497</f>
        <v>6</v>
      </c>
      <c r="Z17" s="4">
        <f>[1]Магазины!I497</f>
        <v>397.29999999999995</v>
      </c>
      <c r="AA17" s="4">
        <f>[1]Магазины!J497</f>
        <v>334.4</v>
      </c>
      <c r="AB17" s="4">
        <f>[1]Магазины!K497</f>
        <v>62.9</v>
      </c>
      <c r="AC17" s="6">
        <f>[1]Магазины!L497</f>
        <v>17</v>
      </c>
      <c r="AD17" s="4"/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4"/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5"/>
      <c r="AQ17" s="6">
        <f>[3]Магазины!$A$485</f>
        <v>16</v>
      </c>
      <c r="AR17" s="8">
        <f t="shared" si="0"/>
        <v>3.2</v>
      </c>
    </row>
    <row r="18" spans="1:44" ht="56.25">
      <c r="A18" s="6">
        <v>16</v>
      </c>
      <c r="B18" s="4" t="s">
        <v>3</v>
      </c>
      <c r="C18" s="6">
        <v>0</v>
      </c>
      <c r="D18" s="4">
        <v>0</v>
      </c>
      <c r="E18" s="4">
        <v>0</v>
      </c>
      <c r="F18" s="4">
        <v>0</v>
      </c>
      <c r="G18" s="6">
        <v>0</v>
      </c>
      <c r="H18" s="4"/>
      <c r="I18" s="6">
        <v>16</v>
      </c>
      <c r="J18" s="4" t="s">
        <v>3</v>
      </c>
      <c r="K18" s="6">
        <v>0</v>
      </c>
      <c r="L18" s="4">
        <v>0</v>
      </c>
      <c r="M18" s="4">
        <v>0</v>
      </c>
      <c r="N18" s="4">
        <v>0</v>
      </c>
      <c r="O18" s="6">
        <v>0</v>
      </c>
      <c r="P18" s="4"/>
      <c r="Q18" s="6"/>
      <c r="R18" s="4"/>
      <c r="S18" s="4"/>
      <c r="T18" s="4"/>
      <c r="U18" s="6"/>
      <c r="V18" s="4"/>
      <c r="W18" s="6">
        <v>16</v>
      </c>
      <c r="X18" s="4" t="s">
        <v>3</v>
      </c>
      <c r="Y18" s="6">
        <f>[1]Магазины!$A$514</f>
        <v>5</v>
      </c>
      <c r="Z18" s="4">
        <f>[1]Магазины!I514</f>
        <v>289.10000000000002</v>
      </c>
      <c r="AA18" s="4">
        <f>[1]Магазины!J514</f>
        <v>215.9</v>
      </c>
      <c r="AB18" s="4">
        <f>[1]Магазины!K514</f>
        <v>73.2</v>
      </c>
      <c r="AC18" s="6">
        <f>[1]Магазины!L514</f>
        <v>7</v>
      </c>
      <c r="AD18" s="4"/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4"/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5"/>
      <c r="AQ18" s="6">
        <v>0</v>
      </c>
      <c r="AR18" s="8">
        <f t="shared" si="0"/>
        <v>0</v>
      </c>
    </row>
    <row r="19" spans="1:44" ht="56.25">
      <c r="A19" s="6">
        <v>17</v>
      </c>
      <c r="B19" s="4" t="s">
        <v>2</v>
      </c>
      <c r="C19" s="6">
        <f>[1]Магазины!$A$542</f>
        <v>25</v>
      </c>
      <c r="D19" s="4">
        <f>[1]Магазины!I542</f>
        <v>1360.3000000000002</v>
      </c>
      <c r="E19" s="4">
        <f>[1]Магазины!J542</f>
        <v>1157.9000000000001</v>
      </c>
      <c r="F19" s="4">
        <f>[1]Магазины!K542</f>
        <v>202.4</v>
      </c>
      <c r="G19" s="6">
        <f>[1]Магазины!L542</f>
        <v>39</v>
      </c>
      <c r="H19" s="4"/>
      <c r="I19" s="6">
        <v>17</v>
      </c>
      <c r="J19" s="4" t="s">
        <v>2</v>
      </c>
      <c r="K19" s="6">
        <f>[1]Магазины!$A$610</f>
        <v>67</v>
      </c>
      <c r="L19" s="4">
        <f>[1]Магазины!I610</f>
        <v>6775.4500000000007</v>
      </c>
      <c r="M19" s="4">
        <f>[1]Магазины!J610</f>
        <v>4617.4500000000007</v>
      </c>
      <c r="N19" s="4">
        <f>[1]Магазины!K610</f>
        <v>2158.0000000000005</v>
      </c>
      <c r="O19" s="6">
        <f>[1]Магазины!L610</f>
        <v>113</v>
      </c>
      <c r="P19" s="4"/>
      <c r="Q19" s="6"/>
      <c r="R19" s="4"/>
      <c r="S19" s="4"/>
      <c r="T19" s="4"/>
      <c r="U19" s="6"/>
      <c r="V19" s="4"/>
      <c r="W19" s="6">
        <v>17</v>
      </c>
      <c r="X19" s="4" t="s">
        <v>2</v>
      </c>
      <c r="Y19" s="6">
        <f>[1]Магазины!$A$648</f>
        <v>36</v>
      </c>
      <c r="Z19" s="4">
        <f>[1]Магазины!I648</f>
        <v>2916.91</v>
      </c>
      <c r="AA19" s="4">
        <f>[1]Магазины!J648</f>
        <v>2368.33</v>
      </c>
      <c r="AB19" s="4">
        <f>[1]Магазины!K648</f>
        <v>548.57999999999993</v>
      </c>
      <c r="AC19" s="6">
        <f>[1]Магазины!L648</f>
        <v>92</v>
      </c>
      <c r="AD19" s="4"/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4"/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5"/>
      <c r="AQ19" s="6">
        <f>[3]Магазины!$A$542</f>
        <v>25</v>
      </c>
      <c r="AR19" s="8">
        <f t="shared" si="0"/>
        <v>5</v>
      </c>
    </row>
    <row r="20" spans="1:44" ht="57" thickBot="1">
      <c r="A20" s="6">
        <v>18</v>
      </c>
      <c r="B20" s="4" t="s">
        <v>1</v>
      </c>
      <c r="C20" s="6">
        <f>[1]Магазины!$A$678</f>
        <v>1</v>
      </c>
      <c r="D20" s="4">
        <f>[1]Магазины!I678</f>
        <v>73.199999999999989</v>
      </c>
      <c r="E20" s="4">
        <f>[1]Магазины!J678</f>
        <v>46.3</v>
      </c>
      <c r="F20" s="4">
        <f>[1]Магазины!K678</f>
        <v>26.9</v>
      </c>
      <c r="G20" s="6">
        <f>[1]Магазины!L678</f>
        <v>1</v>
      </c>
      <c r="H20" s="4"/>
      <c r="I20" s="6">
        <v>18</v>
      </c>
      <c r="J20" s="4" t="s">
        <v>1</v>
      </c>
      <c r="K20" s="6">
        <f>[1]Магазины!$A$681</f>
        <v>2</v>
      </c>
      <c r="L20" s="4">
        <f>[1]Магазины!I681</f>
        <v>208.1</v>
      </c>
      <c r="M20" s="4">
        <f>[1]Магазины!J681</f>
        <v>102</v>
      </c>
      <c r="N20" s="4">
        <f>[1]Магазины!K681</f>
        <v>106.1</v>
      </c>
      <c r="O20" s="6">
        <f>[1]Магазины!L681</f>
        <v>2</v>
      </c>
      <c r="P20" s="4"/>
      <c r="Q20" s="6"/>
      <c r="R20" s="4"/>
      <c r="S20" s="4"/>
      <c r="T20" s="4"/>
      <c r="U20" s="6"/>
      <c r="V20" s="4"/>
      <c r="W20" s="6">
        <v>18</v>
      </c>
      <c r="X20" s="4" t="s">
        <v>1</v>
      </c>
      <c r="Y20" s="6">
        <f>[1]Магазины!$A$687</f>
        <v>5</v>
      </c>
      <c r="Z20" s="4">
        <f>[1]Магазины!I687</f>
        <v>325.7</v>
      </c>
      <c r="AA20" s="4">
        <f>[1]Магазины!J687</f>
        <v>187.2</v>
      </c>
      <c r="AB20" s="4">
        <f>[1]Магазины!K687</f>
        <v>138.5</v>
      </c>
      <c r="AC20" s="6">
        <f>[1]Магазины!L687</f>
        <v>8</v>
      </c>
      <c r="AD20" s="4"/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4"/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5"/>
      <c r="AQ20" s="17">
        <f>[3]Магазины!$A$678</f>
        <v>1</v>
      </c>
      <c r="AR20" s="8">
        <f t="shared" si="0"/>
        <v>0.2</v>
      </c>
    </row>
    <row r="21" spans="1:44" s="22" customFormat="1" ht="19.5" thickBot="1">
      <c r="A21" s="3">
        <f>COUNT(A3:A20)</f>
        <v>18</v>
      </c>
      <c r="B21" s="1"/>
      <c r="C21" s="3">
        <f>SUM(C3:C20)</f>
        <v>143</v>
      </c>
      <c r="D21" s="1">
        <f>SUM(D3:D20)</f>
        <v>7591.9999999999991</v>
      </c>
      <c r="E21" s="1">
        <f>SUM(E3:E20)</f>
        <v>5559.9000000000005</v>
      </c>
      <c r="F21" s="1">
        <f>SUM(F3:F20)</f>
        <v>2032.1000000000001</v>
      </c>
      <c r="G21" s="3">
        <f>SUM(G3:G20)</f>
        <v>250</v>
      </c>
      <c r="H21" s="1"/>
      <c r="I21" s="3">
        <f>COUNT(I3:I20)</f>
        <v>18</v>
      </c>
      <c r="J21" s="1" t="s">
        <v>0</v>
      </c>
      <c r="K21" s="3">
        <f>SUM(K3:K20)</f>
        <v>168</v>
      </c>
      <c r="L21" s="1">
        <f>SUM(L3:L20)</f>
        <v>14107.050000000001</v>
      </c>
      <c r="M21" s="1">
        <f>SUM(M3:M20)</f>
        <v>9905.9000000000015</v>
      </c>
      <c r="N21" s="1">
        <f>SUM(N3:N20)</f>
        <v>4201.1500000000005</v>
      </c>
      <c r="O21" s="3">
        <f>SUM(O3:O20)</f>
        <v>316</v>
      </c>
      <c r="P21" s="1"/>
      <c r="Q21" s="3"/>
      <c r="R21" s="1"/>
      <c r="S21" s="1"/>
      <c r="T21" s="1"/>
      <c r="U21" s="3"/>
      <c r="V21" s="1"/>
      <c r="W21" s="3">
        <f>COUNT(W3:X20)</f>
        <v>18</v>
      </c>
      <c r="X21" s="1"/>
      <c r="Y21" s="3">
        <f>SUM(Y3:Y20)</f>
        <v>178</v>
      </c>
      <c r="Z21" s="1">
        <f>SUM(Z3:Z20)</f>
        <v>12991.1</v>
      </c>
      <c r="AA21" s="1">
        <f>SUM(AA3:AA20)</f>
        <v>9551.1299999999992</v>
      </c>
      <c r="AB21" s="1">
        <f>SUM(AB3:AB20)</f>
        <v>3439.9700000000003</v>
      </c>
      <c r="AC21" s="3">
        <f>SUM(AC3:AC20)</f>
        <v>381</v>
      </c>
      <c r="AD21" s="1"/>
      <c r="AE21" s="3">
        <f>SUM(AE3:AE20)</f>
        <v>0</v>
      </c>
      <c r="AF21" s="1">
        <f>SUM(AF3:AF20)</f>
        <v>0</v>
      </c>
      <c r="AG21" s="1">
        <f>SUM(AG3:AG20)</f>
        <v>0</v>
      </c>
      <c r="AH21" s="1">
        <f>SUM(AH3:AH20)</f>
        <v>0</v>
      </c>
      <c r="AI21" s="3">
        <f>SUM(AI3:AI20)</f>
        <v>0</v>
      </c>
      <c r="AJ21" s="1"/>
      <c r="AK21" s="3">
        <f>SUM(AK3:AK20)</f>
        <v>0</v>
      </c>
      <c r="AL21" s="1">
        <f>SUM(AL3:AL20)</f>
        <v>0</v>
      </c>
      <c r="AM21" s="1">
        <f>SUM(AM3:AM20)</f>
        <v>0</v>
      </c>
      <c r="AN21" s="1">
        <f>SUM(AN3:AN20)</f>
        <v>0</v>
      </c>
      <c r="AO21" s="3">
        <f>SUM(AO3:AO20)</f>
        <v>0</v>
      </c>
      <c r="AP21" s="2"/>
      <c r="AQ21" s="18">
        <f>SUM(AQ3:AQ20)</f>
        <v>143</v>
      </c>
      <c r="AR21" s="9">
        <f t="shared" ref="AR21" si="1">SUM(AR3:AR20)</f>
        <v>28.6</v>
      </c>
    </row>
    <row r="22" spans="1:44">
      <c r="D22" s="15">
        <f>E21+F21</f>
        <v>7592.0000000000009</v>
      </c>
      <c r="L22" s="15">
        <f>M21+N21</f>
        <v>14107.050000000003</v>
      </c>
      <c r="Z22" s="15">
        <f>AA21+AB21</f>
        <v>12991.099999999999</v>
      </c>
      <c r="AF22" s="15">
        <f>AG21+AH21</f>
        <v>0</v>
      </c>
      <c r="AL22" s="15">
        <f>AM21+AN21</f>
        <v>0</v>
      </c>
    </row>
  </sheetData>
  <mergeCells count="1">
    <mergeCell ref="A2:B2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Стационарные т.о. (3)</vt:lpstr>
      <vt:lpstr>'Стационарные т.о.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Конева Дарья Юрьевна</dc:creator>
  <cp:lastModifiedBy>Конева Дарья Юрьевна</cp:lastModifiedBy>
  <cp:lastPrinted>2025-07-10T06:48:45Z</cp:lastPrinted>
  <dcterms:created xsi:type="dcterms:W3CDTF">2025-07-09T14:32:00Z</dcterms:created>
  <dcterms:modified xsi:type="dcterms:W3CDTF">2025-07-11T10:12:29Z</dcterms:modified>
</cp:coreProperties>
</file>